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i lieu theu\2025\Con bao so 11\Ho so ho tro thiet hai con bao so 10,11 (tong hop hoi tro)\Tong hop cac thon sau hop (chuan)\Ban Kem theo Niem yet\"/>
    </mc:Choice>
  </mc:AlternateContent>
  <bookViews>
    <workbookView xWindow="0" yWindow="0" windowWidth="20460" windowHeight="7890"/>
  </bookViews>
  <sheets>
    <sheet name="Lua" sheetId="5" r:id="rId1"/>
    <sheet name="cay lao nam" sheetId="7" r:id="rId2"/>
    <sheet name="Hang nam" sheetId="6" r:id="rId3"/>
  </sheets>
  <externalReferences>
    <externalReference r:id="rId4"/>
  </externalReferences>
  <definedNames>
    <definedName name="chuong_pl_1" localSheetId="1">'cay lao nam'!#REF!</definedName>
    <definedName name="chuong_pl_1_name" localSheetId="1">'cay lao nam'!$A$1</definedName>
    <definedName name="_xlnm.Print_Titles" localSheetId="1">'cay lao nam'!$3:$5</definedName>
    <definedName name="_xlnm.Print_Titles" localSheetId="2">'Hang nam'!$3:$5</definedName>
    <definedName name="_xlnm.Print_Titles" localSheetId="0">Lua!$3:$6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5" l="1"/>
  <c r="J12" i="6" l="1"/>
  <c r="J11" i="6"/>
  <c r="J10" i="6"/>
  <c r="L10" i="7"/>
  <c r="H13" i="5"/>
  <c r="F13" i="6" l="1"/>
  <c r="G13" i="6"/>
  <c r="H13" i="6"/>
  <c r="C13" i="6"/>
  <c r="J8" i="6"/>
  <c r="J13" i="6" s="1"/>
  <c r="G11" i="7"/>
  <c r="I11" i="7"/>
  <c r="D11" i="7"/>
  <c r="E11" i="7"/>
  <c r="F11" i="7"/>
  <c r="C11" i="7"/>
  <c r="J11" i="7"/>
  <c r="L8" i="7"/>
  <c r="L11" i="7" s="1"/>
  <c r="J8" i="5" l="1"/>
  <c r="J10" i="5"/>
  <c r="J11" i="5"/>
  <c r="J12" i="5"/>
  <c r="F13" i="5"/>
  <c r="G13" i="5"/>
  <c r="A2" i="7"/>
  <c r="A2" i="6" s="1"/>
  <c r="J13" i="5" l="1"/>
  <c r="J19" i="5"/>
  <c r="H11" i="7"/>
  <c r="C12" i="7" l="1"/>
  <c r="E13" i="5" l="1"/>
  <c r="C14" i="5" s="1"/>
  <c r="E13" i="6" l="1"/>
  <c r="D13" i="6" l="1"/>
  <c r="C14" i="6" l="1"/>
</calcChain>
</file>

<file path=xl/sharedStrings.xml><?xml version="1.0" encoding="utf-8"?>
<sst xmlns="http://schemas.openxmlformats.org/spreadsheetml/2006/main" count="92" uniqueCount="47">
  <si>
    <t>(ha)</t>
  </si>
  <si>
    <t>T T</t>
  </si>
  <si>
    <t>Thiệt hại trên 70% diện tích</t>
  </si>
  <si>
    <t>Thiệt hại từ 30% đến 70% diện tích</t>
  </si>
  <si>
    <t>Diện tích lúa</t>
  </si>
  <si>
    <t>Cây hàng năm khác</t>
  </si>
  <si>
    <t>Sau gieo trồng từ 01 đến 10 ngày</t>
  </si>
  <si>
    <t>Sau gieo trồng từ 10 đến 45 ngày</t>
  </si>
  <si>
    <t>Sau gieo trồng trên 45 ngày</t>
  </si>
  <si>
    <t>Giai đoạn cây con (gieo trồng đến 1/3 thời gian sinh trưởng)</t>
  </si>
  <si>
    <r>
      <t>Giai đoạn cây đang phát triển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1/3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</si>
  <si>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Giai đoạn cận thu hoạch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</si>
  <si>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Sau gieo trồng từ 01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10 ngày</t>
    </r>
  </si>
  <si>
    <r>
      <t>Sau gieo trồng từ 10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</si>
  <si>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Sau gieo trồng 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</si>
  <si>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Giai đoạn cây đang phát triển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(trên 1/3 đến 2/3 thời gian sinh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trưởng)</t>
    </r>
  </si>
  <si>
    <r>
      <t>Giai đoạn cận thu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hoạch (trên 2/3 thời gian sinh trưởng)</t>
    </r>
  </si>
  <si>
    <t>Đơn giá hỗ trợ</t>
  </si>
  <si>
    <t>Thành tiền</t>
  </si>
  <si>
    <t>đồng/ha</t>
  </si>
  <si>
    <t>đồng</t>
  </si>
  <si>
    <t>Đơn giá hỗ trợ (Đồng/ha)</t>
  </si>
  <si>
    <t>Cây trồng lâu năm</t>
  </si>
  <si>
    <t>Vườn cây ở thời kỳ kiến thiết cơ bản</t>
  </si>
  <si>
    <r>
      <t>Vườn cây ở thời kỳ kiến thiết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cơ bản</t>
    </r>
  </si>
  <si>
    <r>
      <t>Vườn cây ở thời kỳ kinh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doanh thiệt hại đến năng suất thu hoạch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nhưng cây không chết</t>
    </r>
  </si>
  <si>
    <r>
      <t>Cây giống trong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giai đoạn vườn ươm được nhân giống từ nguồn vật liệu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khai thác từ cây đầu dòng;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vườn cây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đầu dòng</t>
    </r>
  </si>
  <si>
    <r>
      <t>Vườn cây ở thời kỳ kinh doanh thiệt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hại đến năng suất thu hoạch nhưng cây không chết</t>
    </r>
  </si>
  <si>
    <t>Họ và Tên</t>
  </si>
  <si>
    <t>(Đồng/ha)</t>
  </si>
  <si>
    <t>(Đồng</t>
  </si>
  <si>
    <t>Họ Và Tên</t>
  </si>
  <si>
    <t>Thôn Công Tum</t>
  </si>
  <si>
    <t>Hà Tạ Huyên</t>
  </si>
  <si>
    <t>Hà Tạ Hiểu</t>
  </si>
  <si>
    <t>Phạm Duy Huân</t>
  </si>
  <si>
    <t>Chu Văn Thùy</t>
  </si>
  <si>
    <t>Tổng</t>
  </si>
  <si>
    <t>IX</t>
  </si>
  <si>
    <t>Tổng cộng (Ha)</t>
  </si>
  <si>
    <t>Tổng Cộng (ha)</t>
  </si>
  <si>
    <r>
      <t>Vườn cây ở thời kỳ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kinh doanh thiệt hại làm chết cây hoặc đánh giá là cây không còn khả năng phục hồi trở lại trạng thái bình thường</t>
    </r>
  </si>
  <si>
    <t>Tổng cộng (ha)</t>
  </si>
  <si>
    <t>Đợt cơn bão số 10,11</t>
  </si>
  <si>
    <t>Phụ lục 1: TỔNG HỢP  HỖ TRỢ ĐỐI VỚI CÂY LÚA BỊ THIỆT HẠI DO THIÊN TAI (Thôn Công Tum)</t>
  </si>
  <si>
    <t>Phụ lục 2: TỔNG HỢP  HỖ TRỢ ĐỐI VỚI CÂY TRỒNG (CÂY LÂU NĂM) BỊ THIỆT HẠI DO THIÊN TAI (Thôn Công Tum)</t>
  </si>
  <si>
    <t>Phụ Lục 3: TỔNG HỢP  HỖ TRỢ ĐỐI VỚI CÂY TRỒNG (CÂY HÀNG NĂM) BỊ THIỆT HẠI DO THIÊN TAI (Thôn Công Tum)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</si>
</sst>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(* #,##0.0_);_(* \(#,##0.0\);_(* &quot;-&quot;??_);_(@_)"/>
    <numFmt numFmtId="169" formatCode="0.000"/>
  </numFmts>
  <fonts count="8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7">
    <xf numFmtId="0" fontId="0" fillId="0" borderId="0" xfId="0"/>
    <xf numFmtId="0" fontId="5" fillId="0" borderId="0" xfId="0" applyFont="1"/>
    <xf numFmtId="0" fontId="5" fillId="0" borderId="0" xfId="0" applyFont="1" applyFill="1"/>
    <xf numFmtId="0" fontId="5" fillId="0" borderId="1" xfId="0" applyFont="1" applyFill="1" applyBorder="1"/>
    <xf numFmtId="164" fontId="5" fillId="0" borderId="1" xfId="0" applyNumberFormat="1" applyFont="1" applyFill="1" applyBorder="1"/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164" fontId="5" fillId="0" borderId="0" xfId="1" applyNumberFormat="1" applyFont="1" applyFill="1"/>
    <xf numFmtId="164" fontId="5" fillId="0" borderId="1" xfId="1" applyNumberFormat="1" applyFont="1" applyFill="1" applyBorder="1"/>
    <xf numFmtId="0" fontId="4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2" borderId="0" xfId="0" applyFont="1" applyFill="1"/>
    <xf numFmtId="164" fontId="5" fillId="0" borderId="0" xfId="0" applyNumberFormat="1" applyFont="1" applyFill="1"/>
    <xf numFmtId="0" fontId="4" fillId="0" borderId="1" xfId="0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4" fillId="0" borderId="0" xfId="0" applyFont="1" applyFill="1"/>
    <xf numFmtId="165" fontId="5" fillId="0" borderId="1" xfId="1" applyNumberFormat="1" applyFont="1" applyFill="1" applyBorder="1"/>
    <xf numFmtId="164" fontId="4" fillId="0" borderId="1" xfId="0" applyNumberFormat="1" applyFont="1" applyFill="1" applyBorder="1"/>
    <xf numFmtId="166" fontId="4" fillId="0" borderId="1" xfId="1" applyNumberFormat="1" applyFont="1" applyFill="1" applyBorder="1"/>
    <xf numFmtId="166" fontId="5" fillId="0" borderId="0" xfId="1" applyNumberFormat="1" applyFont="1" applyFill="1" applyBorder="1"/>
    <xf numFmtId="166" fontId="5" fillId="0" borderId="0" xfId="1" applyNumberFormat="1" applyFont="1" applyFill="1"/>
    <xf numFmtId="164" fontId="4" fillId="0" borderId="1" xfId="1" applyNumberFormat="1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/>
    <xf numFmtId="0" fontId="6" fillId="0" borderId="1" xfId="0" applyFont="1" applyFill="1" applyBorder="1"/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169" fontId="4" fillId="0" borderId="1" xfId="0" applyNumberFormat="1" applyFont="1" applyFill="1" applyBorder="1"/>
    <xf numFmtId="169" fontId="4" fillId="0" borderId="3" xfId="0" applyNumberFormat="1" applyFont="1" applyFill="1" applyBorder="1" applyAlignment="1">
      <alignment horizontal="center"/>
    </xf>
    <xf numFmtId="169" fontId="4" fillId="0" borderId="4" xfId="0" applyNumberFormat="1" applyFont="1" applyFill="1" applyBorder="1" applyAlignment="1">
      <alignment horizontal="center"/>
    </xf>
    <xf numFmtId="169" fontId="4" fillId="0" borderId="2" xfId="0" applyNumberFormat="1" applyFont="1" applyFill="1" applyBorder="1" applyAlignment="1">
      <alignment horizontal="center"/>
    </xf>
    <xf numFmtId="169" fontId="5" fillId="0" borderId="0" xfId="0" applyNumberFormat="1" applyFont="1" applyFill="1"/>
    <xf numFmtId="165" fontId="4" fillId="0" borderId="1" xfId="1" applyNumberFormat="1" applyFont="1" applyFill="1" applyBorder="1"/>
    <xf numFmtId="165" fontId="4" fillId="0" borderId="3" xfId="0" applyNumberFormat="1" applyFont="1" applyFill="1" applyBorder="1" applyAlignment="1">
      <alignment horizontal="left"/>
    </xf>
    <xf numFmtId="165" fontId="4" fillId="0" borderId="4" xfId="0" applyNumberFormat="1" applyFont="1" applyFill="1" applyBorder="1" applyAlignment="1">
      <alignment horizontal="left"/>
    </xf>
    <xf numFmtId="165" fontId="4" fillId="0" borderId="2" xfId="0" applyNumberFormat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Ban%20Lu%20oki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m Nghiep"/>
      <sheetName val="Lua"/>
      <sheetName val="Hang nam"/>
      <sheetName val="Ao"/>
    </sheetNames>
    <sheetDataSet>
      <sheetData sheetId="0">
        <row r="3">
          <cell r="A3" t="str">
            <v>(Kèm theo Thông báo  số 79/TB-UBND ngày 10/11/2025 của UBND xã Tân Kỳ)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9"/>
  <sheetViews>
    <sheetView tabSelected="1"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3" sqref="C13:H14"/>
    </sheetView>
  </sheetViews>
  <sheetFormatPr defaultRowHeight="18.75" x14ac:dyDescent="0.3"/>
  <cols>
    <col min="1" max="1" width="6" style="2" customWidth="1"/>
    <col min="2" max="2" width="26.5" style="2" customWidth="1"/>
    <col min="3" max="3" width="8.875" style="2" customWidth="1"/>
    <col min="4" max="4" width="9.75" style="2" customWidth="1"/>
    <col min="5" max="5" width="10.125" style="2" customWidth="1"/>
    <col min="6" max="6" width="10.5" style="2" customWidth="1"/>
    <col min="7" max="7" width="10.875" style="2" customWidth="1"/>
    <col min="8" max="8" width="9.125" style="2" customWidth="1"/>
    <col min="9" max="9" width="15.75" style="2" customWidth="1"/>
    <col min="10" max="10" width="14.125" style="15" customWidth="1"/>
    <col min="11" max="11" width="21" style="13" customWidth="1"/>
    <col min="12" max="12" width="14.25" style="13" bestFit="1" customWidth="1"/>
    <col min="13" max="78" width="9" style="13"/>
    <col min="79" max="16384" width="9" style="2"/>
  </cols>
  <sheetData>
    <row r="1" spans="1:78" x14ac:dyDescent="0.3">
      <c r="A1" s="36" t="s">
        <v>44</v>
      </c>
      <c r="B1" s="36"/>
      <c r="C1" s="36"/>
      <c r="D1" s="36"/>
      <c r="E1" s="36"/>
      <c r="F1" s="36"/>
      <c r="G1" s="36"/>
      <c r="H1" s="36"/>
      <c r="I1" s="36"/>
      <c r="J1" s="36"/>
    </row>
    <row r="2" spans="1:78" ht="21.75" customHeight="1" x14ac:dyDescent="0.3">
      <c r="A2" s="37" t="str">
        <f>'[1]Lam Nghiep'!$A$3:$N$3</f>
        <v>(Kèm theo Thông báo  số 79/TB-UBND ngày 10/11/2025 của UBND xã Tân Kỳ)</v>
      </c>
      <c r="B2" s="37"/>
      <c r="C2" s="37"/>
      <c r="D2" s="37"/>
      <c r="E2" s="37"/>
      <c r="F2" s="37"/>
      <c r="G2" s="37"/>
      <c r="H2" s="37"/>
      <c r="I2" s="37"/>
      <c r="J2" s="37"/>
    </row>
    <row r="3" spans="1:78" ht="28.5" customHeight="1" x14ac:dyDescent="0.3">
      <c r="A3" s="38" t="s">
        <v>1</v>
      </c>
      <c r="B3" s="38" t="s">
        <v>28</v>
      </c>
      <c r="C3" s="38" t="s">
        <v>2</v>
      </c>
      <c r="D3" s="38"/>
      <c r="E3" s="38"/>
      <c r="F3" s="39" t="s">
        <v>3</v>
      </c>
      <c r="G3" s="39"/>
      <c r="H3" s="39"/>
      <c r="I3" s="38" t="s">
        <v>17</v>
      </c>
      <c r="J3" s="40" t="s">
        <v>18</v>
      </c>
    </row>
    <row r="4" spans="1:78" ht="15.75" customHeight="1" x14ac:dyDescent="0.3">
      <c r="A4" s="38"/>
      <c r="B4" s="38"/>
      <c r="C4" s="38" t="s">
        <v>4</v>
      </c>
      <c r="D4" s="38"/>
      <c r="E4" s="38"/>
      <c r="F4" s="38" t="s">
        <v>4</v>
      </c>
      <c r="G4" s="38"/>
      <c r="H4" s="38"/>
      <c r="I4" s="38"/>
      <c r="J4" s="40"/>
    </row>
    <row r="5" spans="1:78" ht="72.75" customHeight="1" x14ac:dyDescent="0.3">
      <c r="A5" s="38"/>
      <c r="B5" s="38"/>
      <c r="C5" s="11" t="s">
        <v>6</v>
      </c>
      <c r="D5" s="11" t="s">
        <v>7</v>
      </c>
      <c r="E5" s="11" t="s">
        <v>8</v>
      </c>
      <c r="F5" s="11" t="s">
        <v>12</v>
      </c>
      <c r="G5" s="11" t="s">
        <v>13</v>
      </c>
      <c r="H5" s="11" t="s">
        <v>14</v>
      </c>
      <c r="I5" s="38"/>
      <c r="J5" s="40"/>
    </row>
    <row r="6" spans="1:78" ht="20.25" customHeight="1" x14ac:dyDescent="0.3">
      <c r="A6" s="38"/>
      <c r="B6" s="38"/>
      <c r="C6" s="12" t="s">
        <v>0</v>
      </c>
      <c r="D6" s="12" t="s">
        <v>0</v>
      </c>
      <c r="E6" s="12" t="s">
        <v>0</v>
      </c>
      <c r="F6" s="12" t="s">
        <v>0</v>
      </c>
      <c r="G6" s="12" t="s">
        <v>0</v>
      </c>
      <c r="H6" s="12" t="s">
        <v>0</v>
      </c>
      <c r="I6" s="12" t="s">
        <v>19</v>
      </c>
      <c r="J6" s="18" t="s">
        <v>20</v>
      </c>
    </row>
    <row r="7" spans="1:78" s="28" customFormat="1" ht="14.25" customHeight="1" x14ac:dyDescent="0.3">
      <c r="A7" s="12"/>
      <c r="B7" s="12">
        <v>1</v>
      </c>
      <c r="C7" s="12">
        <v>2</v>
      </c>
      <c r="D7" s="12">
        <v>3</v>
      </c>
      <c r="E7" s="12">
        <v>4</v>
      </c>
      <c r="F7" s="12">
        <v>5</v>
      </c>
      <c r="G7" s="12">
        <v>6</v>
      </c>
      <c r="H7" s="12">
        <v>7</v>
      </c>
      <c r="I7" s="12">
        <v>8</v>
      </c>
      <c r="J7" s="18">
        <v>9</v>
      </c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</row>
    <row r="8" spans="1:78" ht="23.25" customHeight="1" x14ac:dyDescent="0.3">
      <c r="A8" s="7"/>
      <c r="B8" s="7" t="s">
        <v>32</v>
      </c>
      <c r="C8" s="3"/>
      <c r="D8" s="3"/>
      <c r="E8" s="3"/>
      <c r="F8" s="3"/>
      <c r="G8" s="3"/>
      <c r="H8" s="3"/>
      <c r="I8" s="21"/>
      <c r="J8" s="4">
        <f t="shared" ref="J8:J12" si="0">(E8+H8)*I8</f>
        <v>0</v>
      </c>
    </row>
    <row r="9" spans="1:78" ht="23.25" customHeight="1" x14ac:dyDescent="0.3">
      <c r="A9" s="7"/>
      <c r="B9" s="35" t="s">
        <v>43</v>
      </c>
      <c r="C9" s="3"/>
      <c r="D9" s="3"/>
      <c r="E9" s="3"/>
      <c r="F9" s="3"/>
      <c r="G9" s="3"/>
      <c r="H9" s="3"/>
      <c r="I9" s="21"/>
      <c r="J9" s="4"/>
    </row>
    <row r="10" spans="1:78" ht="23.25" customHeight="1" x14ac:dyDescent="0.3">
      <c r="A10" s="3">
        <v>1</v>
      </c>
      <c r="B10" s="3" t="s">
        <v>33</v>
      </c>
      <c r="C10" s="3"/>
      <c r="D10" s="3"/>
      <c r="E10" s="3"/>
      <c r="F10" s="3"/>
      <c r="G10" s="3"/>
      <c r="H10" s="3">
        <v>7.0000000000000007E-2</v>
      </c>
      <c r="I10" s="9">
        <v>5000000</v>
      </c>
      <c r="J10" s="4">
        <f t="shared" si="0"/>
        <v>350000.00000000006</v>
      </c>
    </row>
    <row r="11" spans="1:78" ht="23.25" customHeight="1" x14ac:dyDescent="0.3">
      <c r="A11" s="3">
        <v>2</v>
      </c>
      <c r="B11" s="3" t="s">
        <v>34</v>
      </c>
      <c r="C11" s="3"/>
      <c r="D11" s="3"/>
      <c r="E11" s="3"/>
      <c r="F11" s="3"/>
      <c r="G11" s="3"/>
      <c r="H11" s="3">
        <v>0.03</v>
      </c>
      <c r="I11" s="9">
        <v>5000000</v>
      </c>
      <c r="J11" s="4">
        <f t="shared" si="0"/>
        <v>150000</v>
      </c>
    </row>
    <row r="12" spans="1:78" ht="23.25" customHeight="1" x14ac:dyDescent="0.3">
      <c r="A12" s="3">
        <v>3</v>
      </c>
      <c r="B12" s="3" t="s">
        <v>35</v>
      </c>
      <c r="C12" s="3"/>
      <c r="D12" s="3"/>
      <c r="E12" s="3"/>
      <c r="F12" s="3"/>
      <c r="G12" s="3"/>
      <c r="H12" s="3">
        <v>0.05</v>
      </c>
      <c r="I12" s="9">
        <v>5000000</v>
      </c>
      <c r="J12" s="4">
        <f t="shared" si="0"/>
        <v>250000</v>
      </c>
    </row>
    <row r="13" spans="1:78" s="25" customFormat="1" x14ac:dyDescent="0.3">
      <c r="A13" s="23"/>
      <c r="B13" s="23" t="s">
        <v>37</v>
      </c>
      <c r="C13" s="53"/>
      <c r="D13" s="53"/>
      <c r="E13" s="53">
        <f>SUM(E8:E12)</f>
        <v>0</v>
      </c>
      <c r="F13" s="53">
        <f>SUM(F8:F12)</f>
        <v>0</v>
      </c>
      <c r="G13" s="53">
        <f>SUM(G8:G12)</f>
        <v>0</v>
      </c>
      <c r="H13" s="53">
        <f>SUM(H8:H12)</f>
        <v>0.15000000000000002</v>
      </c>
      <c r="I13" s="26"/>
      <c r="J13" s="26">
        <f>SUM(J8:J12)</f>
        <v>750000</v>
      </c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</row>
    <row r="14" spans="1:78" x14ac:dyDescent="0.3">
      <c r="A14" s="7"/>
      <c r="B14" s="7" t="s">
        <v>39</v>
      </c>
      <c r="C14" s="54">
        <f>E13+H13</f>
        <v>0.15000000000000002</v>
      </c>
      <c r="D14" s="55"/>
      <c r="E14" s="55"/>
      <c r="F14" s="55"/>
      <c r="G14" s="55"/>
      <c r="H14" s="56"/>
      <c r="I14" s="7"/>
      <c r="J14" s="22"/>
    </row>
    <row r="17" spans="5:10" x14ac:dyDescent="0.3">
      <c r="E17" s="15"/>
    </row>
    <row r="19" spans="5:10" x14ac:dyDescent="0.3">
      <c r="J19" s="15">
        <f>J13+'cay lao nam'!L11+'Hang nam'!J13</f>
        <v>9800000</v>
      </c>
    </row>
  </sheetData>
  <mergeCells count="11">
    <mergeCell ref="C14:H14"/>
    <mergeCell ref="A1:J1"/>
    <mergeCell ref="A2:J2"/>
    <mergeCell ref="F4:H4"/>
    <mergeCell ref="C3:E3"/>
    <mergeCell ref="F3:H3"/>
    <mergeCell ref="C4:E4"/>
    <mergeCell ref="I3:I5"/>
    <mergeCell ref="J3:J5"/>
    <mergeCell ref="B3:B6"/>
    <mergeCell ref="A3:A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71" zoomScaleNormal="71" workbookViewId="0">
      <pane xSplit="12" topLeftCell="M1" activePane="topRight" state="frozen"/>
      <selection activeCell="A7" sqref="A7"/>
      <selection pane="topRight" activeCell="C11" sqref="C11:I13"/>
    </sheetView>
  </sheetViews>
  <sheetFormatPr defaultRowHeight="18.75" x14ac:dyDescent="0.3"/>
  <cols>
    <col min="1" max="1" width="5.5" style="32" customWidth="1"/>
    <col min="2" max="2" width="29" style="2" customWidth="1"/>
    <col min="3" max="3" width="11.625" style="2" customWidth="1"/>
    <col min="4" max="4" width="17" style="2" customWidth="1"/>
    <col min="5" max="5" width="22.75" style="2" customWidth="1"/>
    <col min="6" max="6" width="1.875" style="2" hidden="1" customWidth="1"/>
    <col min="7" max="7" width="13.375" style="2" customWidth="1"/>
    <col min="8" max="8" width="16.5" style="2" customWidth="1"/>
    <col min="9" max="9" width="22" style="2" customWidth="1"/>
    <col min="10" max="10" width="18.5" style="2" hidden="1" customWidth="1"/>
    <col min="11" max="11" width="21.875" style="8" customWidth="1"/>
    <col min="12" max="12" width="20.125" style="2" customWidth="1"/>
    <col min="13" max="16384" width="9" style="2"/>
  </cols>
  <sheetData>
    <row r="1" spans="1:13" ht="29.25" customHeight="1" x14ac:dyDescent="0.3">
      <c r="A1" s="36" t="s">
        <v>45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3" ht="19.5" customHeight="1" x14ac:dyDescent="0.3">
      <c r="A2" s="41" t="str">
        <f>Lua!A2</f>
        <v>(Kèm theo Thông báo  số 79/TB-UBND ngày 10/11/2025 của UBND xã Tân Kỳ)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23.25" customHeight="1" x14ac:dyDescent="0.3">
      <c r="A3" s="42" t="s">
        <v>1</v>
      </c>
      <c r="B3" s="42" t="s">
        <v>31</v>
      </c>
      <c r="C3" s="42" t="s">
        <v>2</v>
      </c>
      <c r="D3" s="42"/>
      <c r="E3" s="42"/>
      <c r="F3" s="42"/>
      <c r="G3" s="42" t="s">
        <v>3</v>
      </c>
      <c r="H3" s="42"/>
      <c r="I3" s="42"/>
      <c r="J3" s="42"/>
      <c r="K3" s="43" t="s">
        <v>17</v>
      </c>
      <c r="L3" s="44" t="s">
        <v>18</v>
      </c>
      <c r="M3" s="5"/>
    </row>
    <row r="4" spans="1:13" x14ac:dyDescent="0.3">
      <c r="A4" s="42"/>
      <c r="B4" s="42"/>
      <c r="C4" s="42" t="s">
        <v>22</v>
      </c>
      <c r="D4" s="42"/>
      <c r="E4" s="42"/>
      <c r="F4" s="42"/>
      <c r="G4" s="42" t="s">
        <v>22</v>
      </c>
      <c r="H4" s="42"/>
      <c r="I4" s="42"/>
      <c r="J4" s="42"/>
      <c r="K4" s="43"/>
      <c r="L4" s="44"/>
      <c r="M4" s="5"/>
    </row>
    <row r="5" spans="1:13" ht="135" customHeight="1" x14ac:dyDescent="0.3">
      <c r="A5" s="42"/>
      <c r="B5" s="42"/>
      <c r="C5" s="16" t="s">
        <v>24</v>
      </c>
      <c r="D5" s="16" t="s">
        <v>25</v>
      </c>
      <c r="E5" s="16" t="s">
        <v>41</v>
      </c>
      <c r="F5" s="16" t="s">
        <v>26</v>
      </c>
      <c r="G5" s="16" t="s">
        <v>23</v>
      </c>
      <c r="H5" s="16" t="s">
        <v>27</v>
      </c>
      <c r="I5" s="16" t="s">
        <v>41</v>
      </c>
      <c r="J5" s="16" t="s">
        <v>26</v>
      </c>
      <c r="K5" s="43"/>
      <c r="L5" s="44"/>
      <c r="M5" s="5"/>
    </row>
    <row r="6" spans="1:13" ht="75" x14ac:dyDescent="0.3">
      <c r="A6" s="6"/>
      <c r="B6" s="6"/>
      <c r="C6" s="6" t="s">
        <v>0</v>
      </c>
      <c r="D6" s="6" t="s">
        <v>0</v>
      </c>
      <c r="E6" s="6" t="s">
        <v>0</v>
      </c>
      <c r="F6" s="6" t="s">
        <v>0</v>
      </c>
      <c r="G6" s="6" t="s">
        <v>0</v>
      </c>
      <c r="H6" s="6" t="s">
        <v>0</v>
      </c>
      <c r="I6" s="6" t="s">
        <v>0</v>
      </c>
      <c r="J6" s="6" t="s">
        <v>0</v>
      </c>
      <c r="K6" s="17" t="s">
        <v>19</v>
      </c>
      <c r="L6" s="18" t="s">
        <v>20</v>
      </c>
      <c r="M6" s="5"/>
    </row>
    <row r="7" spans="1:13" x14ac:dyDescent="0.3">
      <c r="A7" s="6"/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5</v>
      </c>
      <c r="H7" s="6">
        <v>6</v>
      </c>
      <c r="I7" s="6">
        <v>7</v>
      </c>
      <c r="J7" s="6">
        <v>9</v>
      </c>
      <c r="K7" s="6">
        <v>8</v>
      </c>
      <c r="L7" s="6">
        <v>9</v>
      </c>
      <c r="M7" s="5"/>
    </row>
    <row r="8" spans="1:13" x14ac:dyDescent="0.3">
      <c r="A8" s="29"/>
      <c r="B8" s="30" t="s">
        <v>32</v>
      </c>
      <c r="C8" s="3"/>
      <c r="D8" s="3"/>
      <c r="E8" s="3"/>
      <c r="F8" s="3"/>
      <c r="G8" s="3"/>
      <c r="H8" s="3"/>
      <c r="I8" s="3"/>
      <c r="J8" s="3"/>
      <c r="K8" s="9"/>
      <c r="L8" s="4">
        <f t="shared" ref="L8" si="0">(C8+D8+E8+G8+H8+I8)*K8</f>
        <v>0</v>
      </c>
    </row>
    <row r="9" spans="1:13" x14ac:dyDescent="0.3">
      <c r="A9" s="29"/>
      <c r="B9" s="35" t="s">
        <v>43</v>
      </c>
      <c r="C9" s="3"/>
      <c r="D9" s="3"/>
      <c r="E9" s="3"/>
      <c r="F9" s="3"/>
      <c r="G9" s="3"/>
      <c r="H9" s="3"/>
      <c r="I9" s="3"/>
      <c r="J9" s="3"/>
      <c r="K9" s="9"/>
      <c r="L9" s="4"/>
    </row>
    <row r="10" spans="1:13" x14ac:dyDescent="0.3">
      <c r="A10" s="19">
        <v>1</v>
      </c>
      <c r="B10" s="31" t="s">
        <v>36</v>
      </c>
      <c r="C10" s="3"/>
      <c r="D10" s="3">
        <v>0.25</v>
      </c>
      <c r="E10" s="3"/>
      <c r="F10" s="3"/>
      <c r="G10" s="3"/>
      <c r="H10" s="3"/>
      <c r="I10" s="3"/>
      <c r="J10" s="3"/>
      <c r="K10" s="9">
        <v>20000000</v>
      </c>
      <c r="L10" s="4">
        <f>(C10+D10+E10+G10+H10+I10)*K10</f>
        <v>5000000</v>
      </c>
    </row>
    <row r="11" spans="1:13" s="20" customFormat="1" x14ac:dyDescent="0.3">
      <c r="A11" s="29"/>
      <c r="B11" s="7" t="s">
        <v>37</v>
      </c>
      <c r="C11" s="48">
        <f t="shared" ref="C11:J11" si="1">SUM(C8:C10)</f>
        <v>0</v>
      </c>
      <c r="D11" s="48">
        <f t="shared" si="1"/>
        <v>0.25</v>
      </c>
      <c r="E11" s="48">
        <f t="shared" si="1"/>
        <v>0</v>
      </c>
      <c r="F11" s="48">
        <f t="shared" si="1"/>
        <v>0</v>
      </c>
      <c r="G11" s="48">
        <f t="shared" si="1"/>
        <v>0</v>
      </c>
      <c r="H11" s="48">
        <f t="shared" si="1"/>
        <v>0</v>
      </c>
      <c r="I11" s="48">
        <f t="shared" si="1"/>
        <v>0</v>
      </c>
      <c r="J11" s="7">
        <f t="shared" si="1"/>
        <v>0</v>
      </c>
      <c r="K11" s="22"/>
      <c r="L11" s="22">
        <f>SUM(L8:L10)</f>
        <v>5000000</v>
      </c>
    </row>
    <row r="12" spans="1:13" x14ac:dyDescent="0.3">
      <c r="A12" s="19"/>
      <c r="B12" s="7" t="s">
        <v>40</v>
      </c>
      <c r="C12" s="49">
        <f>C11+D11+E11+G11+H11+I11</f>
        <v>0.25</v>
      </c>
      <c r="D12" s="50"/>
      <c r="E12" s="50"/>
      <c r="F12" s="50"/>
      <c r="G12" s="50"/>
      <c r="H12" s="50"/>
      <c r="I12" s="51"/>
      <c r="J12" s="3"/>
      <c r="K12" s="9"/>
      <c r="L12" s="3"/>
    </row>
    <row r="13" spans="1:13" x14ac:dyDescent="0.3">
      <c r="C13" s="52"/>
      <c r="D13" s="52"/>
      <c r="E13" s="52"/>
      <c r="F13" s="52"/>
      <c r="G13" s="52"/>
      <c r="H13" s="52"/>
      <c r="I13" s="52"/>
    </row>
    <row r="25" spans="12:12" x14ac:dyDescent="0.3">
      <c r="L25" s="15"/>
    </row>
    <row r="26" spans="12:12" x14ac:dyDescent="0.3">
      <c r="L26" s="15"/>
    </row>
    <row r="27" spans="12:12" x14ac:dyDescent="0.3">
      <c r="L27" s="15"/>
    </row>
    <row r="28" spans="12:12" x14ac:dyDescent="0.3">
      <c r="L28" s="15"/>
    </row>
    <row r="29" spans="12:12" x14ac:dyDescent="0.3">
      <c r="L29" s="15"/>
    </row>
    <row r="30" spans="12:12" x14ac:dyDescent="0.3">
      <c r="L30" s="15"/>
    </row>
    <row r="31" spans="12:12" x14ac:dyDescent="0.3">
      <c r="L31" s="15"/>
    </row>
    <row r="33" spans="12:12" x14ac:dyDescent="0.3">
      <c r="L33" s="15"/>
    </row>
  </sheetData>
  <mergeCells count="11">
    <mergeCell ref="C12:I12"/>
    <mergeCell ref="A2:L2"/>
    <mergeCell ref="A1:L1"/>
    <mergeCell ref="G4:J4"/>
    <mergeCell ref="A3:A5"/>
    <mergeCell ref="B3:B5"/>
    <mergeCell ref="C3:F3"/>
    <mergeCell ref="G3:J3"/>
    <mergeCell ref="C4:F4"/>
    <mergeCell ref="K3:K5"/>
    <mergeCell ref="L3:L5"/>
  </mergeCells>
  <pageMargins left="0.7" right="0.7" top="0.75" bottom="0.75" header="0.3" footer="0.3"/>
  <pageSetup paperSize="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3"/>
  <sheetViews>
    <sheetView zoomScale="77" zoomScaleNormal="77" workbookViewId="0">
      <selection activeCell="E5" sqref="E5"/>
    </sheetView>
  </sheetViews>
  <sheetFormatPr defaultRowHeight="18.75" x14ac:dyDescent="0.3"/>
  <cols>
    <col min="1" max="1" width="4.625" style="2" customWidth="1"/>
    <col min="2" max="2" width="29.875" style="2" customWidth="1"/>
    <col min="3" max="3" width="20" style="2" customWidth="1"/>
    <col min="4" max="5" width="16.875" style="2" customWidth="1"/>
    <col min="6" max="6" width="17.875" style="2" customWidth="1"/>
    <col min="7" max="7" width="19.125" style="2" customWidth="1"/>
    <col min="8" max="8" width="15.5" style="2" customWidth="1"/>
    <col min="9" max="9" width="15.875" style="15" bestFit="1" customWidth="1"/>
    <col min="10" max="10" width="16.25" style="2" bestFit="1" customWidth="1"/>
    <col min="11" max="11" width="9" style="2"/>
    <col min="12" max="12" width="17.5" style="2" bestFit="1" customWidth="1"/>
    <col min="13" max="13" width="12" style="2" bestFit="1" customWidth="1"/>
    <col min="14" max="14" width="13.125" style="2" customWidth="1"/>
    <col min="15" max="15" width="13.5" style="2" customWidth="1"/>
    <col min="16" max="48" width="9" style="2"/>
    <col min="49" max="16384" width="9" style="1"/>
  </cols>
  <sheetData>
    <row r="1" spans="1:48" x14ac:dyDescent="0.3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</row>
    <row r="2" spans="1:48" ht="21" customHeight="1" x14ac:dyDescent="0.3">
      <c r="A2" s="41" t="str">
        <f>'cay lao nam'!A2:L2</f>
        <v>(Kèm theo Thông báo  số 79/TB-UBND ngày 10/11/2025 của UBND xã Tân Kỳ)</v>
      </c>
      <c r="B2" s="41"/>
      <c r="C2" s="41"/>
      <c r="D2" s="41"/>
      <c r="E2" s="41"/>
      <c r="F2" s="41"/>
      <c r="G2" s="41"/>
      <c r="H2" s="41"/>
      <c r="I2" s="41"/>
      <c r="J2" s="41"/>
    </row>
    <row r="3" spans="1:48" ht="19.5" customHeight="1" x14ac:dyDescent="0.3">
      <c r="A3" s="38" t="s">
        <v>1</v>
      </c>
      <c r="B3" s="38" t="s">
        <v>31</v>
      </c>
      <c r="C3" s="38" t="s">
        <v>2</v>
      </c>
      <c r="D3" s="38"/>
      <c r="E3" s="38"/>
      <c r="F3" s="38" t="s">
        <v>3</v>
      </c>
      <c r="G3" s="38"/>
      <c r="H3" s="38"/>
      <c r="I3" s="40" t="s">
        <v>21</v>
      </c>
      <c r="J3" s="38" t="s">
        <v>18</v>
      </c>
      <c r="K3" s="5"/>
      <c r="L3" s="5"/>
      <c r="M3" s="5"/>
      <c r="N3" s="5"/>
      <c r="O3" s="5"/>
    </row>
    <row r="4" spans="1:48" ht="15.75" customHeight="1" x14ac:dyDescent="0.3">
      <c r="A4" s="38"/>
      <c r="B4" s="38"/>
      <c r="C4" s="38" t="s">
        <v>5</v>
      </c>
      <c r="D4" s="38"/>
      <c r="E4" s="38"/>
      <c r="F4" s="38" t="s">
        <v>5</v>
      </c>
      <c r="G4" s="38"/>
      <c r="H4" s="38"/>
      <c r="I4" s="40"/>
      <c r="J4" s="38"/>
      <c r="K4" s="5"/>
      <c r="L4" s="5"/>
      <c r="M4" s="5"/>
      <c r="N4" s="5"/>
      <c r="O4" s="5"/>
    </row>
    <row r="5" spans="1:48" ht="79.5" customHeight="1" x14ac:dyDescent="0.3">
      <c r="A5" s="38"/>
      <c r="B5" s="38"/>
      <c r="C5" s="11" t="s">
        <v>9</v>
      </c>
      <c r="D5" s="11" t="s">
        <v>10</v>
      </c>
      <c r="E5" s="11" t="s">
        <v>11</v>
      </c>
      <c r="F5" s="11" t="s">
        <v>9</v>
      </c>
      <c r="G5" s="11" t="s">
        <v>15</v>
      </c>
      <c r="H5" s="11" t="s">
        <v>16</v>
      </c>
      <c r="I5" s="40"/>
      <c r="J5" s="38"/>
      <c r="K5" s="5"/>
      <c r="L5" s="5"/>
      <c r="M5" s="5"/>
      <c r="N5" s="5"/>
      <c r="O5" s="5"/>
    </row>
    <row r="6" spans="1:48" s="34" customFormat="1" ht="19.5" customHeight="1" x14ac:dyDescent="0.3">
      <c r="A6" s="12"/>
      <c r="B6" s="12"/>
      <c r="C6" s="12" t="s">
        <v>0</v>
      </c>
      <c r="D6" s="12" t="s">
        <v>0</v>
      </c>
      <c r="E6" s="12" t="s">
        <v>0</v>
      </c>
      <c r="F6" s="12" t="s">
        <v>0</v>
      </c>
      <c r="G6" s="12" t="s">
        <v>0</v>
      </c>
      <c r="H6" s="12" t="s">
        <v>0</v>
      </c>
      <c r="I6" s="18" t="s">
        <v>29</v>
      </c>
      <c r="J6" s="12" t="s">
        <v>30</v>
      </c>
      <c r="K6" s="33"/>
      <c r="L6" s="33"/>
      <c r="M6" s="33"/>
      <c r="N6" s="33"/>
      <c r="O6" s="33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</row>
    <row r="7" spans="1:48" ht="14.25" customHeight="1" x14ac:dyDescent="0.3">
      <c r="A7" s="6"/>
      <c r="B7" s="12">
        <v>1</v>
      </c>
      <c r="C7" s="12">
        <v>2</v>
      </c>
      <c r="D7" s="12">
        <v>3</v>
      </c>
      <c r="E7" s="12">
        <v>4</v>
      </c>
      <c r="F7" s="12">
        <v>5</v>
      </c>
      <c r="G7" s="12">
        <v>6</v>
      </c>
      <c r="H7" s="12">
        <v>7</v>
      </c>
      <c r="I7" s="18">
        <v>8</v>
      </c>
      <c r="J7" s="12">
        <v>9</v>
      </c>
      <c r="K7" s="5"/>
      <c r="L7" s="5"/>
      <c r="M7" s="5"/>
      <c r="N7" s="5"/>
      <c r="O7" s="5"/>
    </row>
    <row r="8" spans="1:48" x14ac:dyDescent="0.3">
      <c r="A8" s="29" t="s">
        <v>38</v>
      </c>
      <c r="B8" s="30" t="s">
        <v>32</v>
      </c>
      <c r="C8" s="3"/>
      <c r="D8" s="3"/>
      <c r="E8" s="3"/>
      <c r="F8" s="3"/>
      <c r="G8" s="3"/>
      <c r="H8" s="3"/>
      <c r="I8" s="4"/>
      <c r="J8" s="4">
        <f t="shared" ref="J8" si="0">(C8+D8+E8+F8+G8+H8)*I8</f>
        <v>0</v>
      </c>
    </row>
    <row r="9" spans="1:48" x14ac:dyDescent="0.3">
      <c r="A9" s="29"/>
      <c r="B9" s="35" t="s">
        <v>43</v>
      </c>
      <c r="C9" s="3"/>
      <c r="D9" s="3"/>
      <c r="E9" s="3"/>
      <c r="F9" s="3"/>
      <c r="G9" s="3"/>
      <c r="H9" s="3"/>
      <c r="I9" s="4"/>
      <c r="J9" s="4"/>
    </row>
    <row r="10" spans="1:48" s="14" customFormat="1" x14ac:dyDescent="0.3">
      <c r="A10" s="19">
        <v>1</v>
      </c>
      <c r="B10" s="31" t="s">
        <v>35</v>
      </c>
      <c r="C10" s="3"/>
      <c r="D10" s="3"/>
      <c r="E10" s="3">
        <v>0.1</v>
      </c>
      <c r="F10" s="3"/>
      <c r="G10" s="3"/>
      <c r="H10" s="3"/>
      <c r="I10" s="4">
        <v>15000000</v>
      </c>
      <c r="J10" s="4">
        <f>(C10+D10+E10+F10+G10+H10)*I10</f>
        <v>1500000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48" s="14" customFormat="1" x14ac:dyDescent="0.3">
      <c r="A11" s="45">
        <v>2</v>
      </c>
      <c r="B11" s="47" t="s">
        <v>36</v>
      </c>
      <c r="C11" s="3"/>
      <c r="D11" s="3"/>
      <c r="E11" s="3">
        <v>0.08</v>
      </c>
      <c r="F11" s="3"/>
      <c r="G11" s="3"/>
      <c r="H11" s="3"/>
      <c r="I11" s="4">
        <v>15000000</v>
      </c>
      <c r="J11" s="4">
        <f>(C11+D11+E11+F11+G11+H11)*I11</f>
        <v>1200000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8" s="14" customFormat="1" x14ac:dyDescent="0.3">
      <c r="A12" s="45"/>
      <c r="B12" s="47"/>
      <c r="C12" s="3"/>
      <c r="D12" s="3"/>
      <c r="E12" s="3">
        <v>0.09</v>
      </c>
      <c r="F12" s="3"/>
      <c r="G12" s="3"/>
      <c r="H12" s="3"/>
      <c r="I12" s="4">
        <v>15000000</v>
      </c>
      <c r="J12" s="4">
        <f>(C12+D12+E12+F12+G12+H12)*I12</f>
        <v>1350000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48" s="10" customFormat="1" x14ac:dyDescent="0.3">
      <c r="A13" s="7"/>
      <c r="B13" s="7" t="s">
        <v>37</v>
      </c>
      <c r="C13" s="7">
        <f t="shared" ref="C13:H13" si="1">SUM(C8:C12)</f>
        <v>0</v>
      </c>
      <c r="D13" s="7">
        <f t="shared" si="1"/>
        <v>0</v>
      </c>
      <c r="E13" s="7">
        <f t="shared" si="1"/>
        <v>0.27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22"/>
      <c r="J13" s="22">
        <f>SUM(J8:J12)</f>
        <v>4050000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</row>
    <row r="14" spans="1:48" s="10" customFormat="1" x14ac:dyDescent="0.3">
      <c r="A14" s="7"/>
      <c r="B14" s="7" t="s">
        <v>42</v>
      </c>
      <c r="C14" s="46">
        <f>C13+D13+E13+F13+G13+H13</f>
        <v>0.27</v>
      </c>
      <c r="D14" s="46"/>
      <c r="E14" s="46"/>
      <c r="F14" s="46"/>
      <c r="G14" s="46"/>
      <c r="H14" s="46"/>
      <c r="I14" s="22"/>
      <c r="J14" s="7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</row>
    <row r="19" spans="10:10" x14ac:dyDescent="0.3">
      <c r="J19" s="15"/>
    </row>
    <row r="28" spans="10:10" x14ac:dyDescent="0.3">
      <c r="J28" s="15"/>
    </row>
    <row r="29" spans="10:10" x14ac:dyDescent="0.3">
      <c r="J29" s="15"/>
    </row>
    <row r="30" spans="10:10" x14ac:dyDescent="0.3">
      <c r="J30" s="15"/>
    </row>
    <row r="31" spans="10:10" x14ac:dyDescent="0.3">
      <c r="J31" s="15"/>
    </row>
    <row r="32" spans="10:10" x14ac:dyDescent="0.3">
      <c r="J32" s="15"/>
    </row>
    <row r="33" spans="10:10" x14ac:dyDescent="0.3">
      <c r="J33" s="15"/>
    </row>
  </sheetData>
  <mergeCells count="13">
    <mergeCell ref="A2:J2"/>
    <mergeCell ref="A11:A12"/>
    <mergeCell ref="C14:H14"/>
    <mergeCell ref="A1:J1"/>
    <mergeCell ref="I3:I5"/>
    <mergeCell ref="J3:J5"/>
    <mergeCell ref="F4:H4"/>
    <mergeCell ref="A3:A5"/>
    <mergeCell ref="B3:B5"/>
    <mergeCell ref="C3:E3"/>
    <mergeCell ref="F3:H3"/>
    <mergeCell ref="C4:E4"/>
    <mergeCell ref="B11:B12"/>
  </mergeCells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Lua</vt:lpstr>
      <vt:lpstr>cay lao nam</vt:lpstr>
      <vt:lpstr>Hang nam</vt:lpstr>
      <vt:lpstr>'cay lao nam'!chuong_pl_1_name</vt:lpstr>
      <vt:lpstr>'cay lao nam'!Print_Titles</vt:lpstr>
      <vt:lpstr>'Hang nam'!Print_Titles</vt:lpstr>
      <vt:lpstr>Lua!Print_Titles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2025-11-16T09:55:27Z</cp:lastPrinted>
  <dcterms:created xsi:type="dcterms:W3CDTF">2025-08-24T08:17:09Z</dcterms:created>
  <dcterms:modified xsi:type="dcterms:W3CDTF">2025-11-17T07:36:04Z</dcterms:modified>
</cp:coreProperties>
</file>